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Desktop\курс по Зарплаті\"/>
    </mc:Choice>
  </mc:AlternateContent>
  <xr:revisionPtr revIDLastSave="0" documentId="13_ncr:1_{12FB6B9E-DC1B-4719-B37A-405D3305C19E}" xr6:coauthVersionLast="47" xr6:coauthVersionMax="47" xr10:uidLastSave="{00000000-0000-0000-0000-000000000000}"/>
  <bookViews>
    <workbookView xWindow="-108" yWindow="-108" windowWidth="23256" windowHeight="12576" xr2:uid="{36168CE7-F402-4E42-BD08-FF6753E3E904}"/>
  </bookViews>
  <sheets>
    <sheet name="Мобілізація" sheetId="6" r:id="rId1"/>
    <sheet name="відрядні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6" l="1"/>
  <c r="C31" i="6"/>
  <c r="C30" i="6"/>
  <c r="C32" i="5"/>
  <c r="C31" i="5"/>
  <c r="C30" i="5"/>
  <c r="C16" i="6"/>
  <c r="D25" i="6"/>
  <c r="C25" i="6"/>
  <c r="B25" i="6"/>
  <c r="D17" i="6"/>
  <c r="C17" i="6"/>
  <c r="B17" i="6"/>
  <c r="D16" i="6"/>
  <c r="B16" i="6"/>
  <c r="E25" i="5"/>
  <c r="E20" i="5"/>
  <c r="D17" i="5"/>
  <c r="D16" i="5"/>
  <c r="C17" i="5"/>
  <c r="C16" i="5"/>
  <c r="D25" i="5"/>
  <c r="C25" i="5"/>
  <c r="B25" i="5"/>
  <c r="B17" i="5"/>
  <c r="B16" i="5"/>
  <c r="C18" i="6" l="1"/>
  <c r="D18" i="6"/>
  <c r="D18" i="5"/>
  <c r="C18" i="5"/>
  <c r="E20" i="6" l="1"/>
  <c r="E25" i="6" s="1"/>
</calcChain>
</file>

<file path=xl/sharedStrings.xml><?xml version="1.0" encoding="utf-8"?>
<sst xmlns="http://schemas.openxmlformats.org/spreadsheetml/2006/main" count="94" uniqueCount="51">
  <si>
    <t>Місяць</t>
  </si>
  <si>
    <t>Всього:</t>
  </si>
  <si>
    <t>Розрахунок середньої зарплати:</t>
  </si>
  <si>
    <t>Сума</t>
  </si>
  <si>
    <t>Працівник:</t>
  </si>
  <si>
    <t>Організація:</t>
  </si>
  <si>
    <t>Товариство з обмеженою відповідальністю "Кайрос-К"</t>
  </si>
  <si>
    <t>Місяць нарахування:</t>
  </si>
  <si>
    <t>Вид нарахування:</t>
  </si>
  <si>
    <t>Середньоденна зарплата, грн:</t>
  </si>
  <si>
    <t>Нарахування:</t>
  </si>
  <si>
    <t>Дохід</t>
  </si>
  <si>
    <t>Відпрацьовано</t>
  </si>
  <si>
    <t>Річна премія</t>
  </si>
  <si>
    <t>Заробіток</t>
  </si>
  <si>
    <t>Календ. днів</t>
  </si>
  <si>
    <t>Період</t>
  </si>
  <si>
    <t>Вид нарахування</t>
  </si>
  <si>
    <t>Початок</t>
  </si>
  <si>
    <t>Закінчення</t>
  </si>
  <si>
    <t>ПДФО=</t>
  </si>
  <si>
    <t>ВЗ=</t>
  </si>
  <si>
    <t>ЄСВ=</t>
  </si>
  <si>
    <t>Дні без збереження ЗП</t>
  </si>
  <si>
    <t>з</t>
  </si>
  <si>
    <t>по</t>
  </si>
  <si>
    <t>ЗП сер =</t>
  </si>
  <si>
    <t>Таблиця вихідних даних</t>
  </si>
  <si>
    <t>Робочі дні/години</t>
  </si>
  <si>
    <t>Днів/годин</t>
  </si>
  <si>
    <t>Лікарнярі ФСС</t>
  </si>
  <si>
    <t>Премія разова</t>
  </si>
  <si>
    <t>Допомога по вагітності й пологах</t>
  </si>
  <si>
    <t>Чергові відпустки</t>
  </si>
  <si>
    <t>Простій</t>
  </si>
  <si>
    <t>Мобілізація</t>
  </si>
  <si>
    <t>Інформацію із завдання вносимо в маблицю. ЗП за період відрядження буде розрахована автоматично.</t>
  </si>
  <si>
    <t>червень</t>
  </si>
  <si>
    <t>Оплата ЗП за період відрядження</t>
  </si>
  <si>
    <t>Кві.22</t>
  </si>
  <si>
    <t>Трав.22</t>
  </si>
  <si>
    <t>Оплата ЗП за період мобілізації</t>
  </si>
  <si>
    <t>Лис.21</t>
  </si>
  <si>
    <t>Груд.21</t>
  </si>
  <si>
    <t>Період мобілізації:</t>
  </si>
  <si>
    <t>Днів робочих:</t>
  </si>
  <si>
    <t>Нарахування за період мобілізації № ____ від ______________</t>
  </si>
  <si>
    <t>Період відрядження:</t>
  </si>
  <si>
    <t>Днів відрядження всього:</t>
  </si>
  <si>
    <t>Нарахування відрядних № ____ від ______________</t>
  </si>
  <si>
    <t>березень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</si>
</sst>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Border="1"/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Border="1"/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17" fontId="7" fillId="0" borderId="7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0" fillId="0" borderId="7" xfId="0" applyBorder="1"/>
    <xf numFmtId="0" fontId="7" fillId="0" borderId="7" xfId="0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ill="1" applyBorder="1"/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/>
    <xf numFmtId="0" fontId="0" fillId="0" borderId="0" xfId="0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0" xfId="0" applyAlignment="1"/>
    <xf numFmtId="0" fontId="8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9" fillId="2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372CF-054E-40B9-9DB6-26FDCC318213}">
  <dimension ref="B2:W32"/>
  <sheetViews>
    <sheetView tabSelected="1" workbookViewId="0">
      <selection activeCell="F13" sqref="F13:H13"/>
    </sheetView>
  </sheetViews>
  <sheetFormatPr defaultRowHeight="14.4" x14ac:dyDescent="0.3"/>
  <cols>
    <col min="1" max="2" width="8.88671875" style="34"/>
    <col min="3" max="3" width="17.88671875" style="34" customWidth="1"/>
    <col min="4" max="4" width="28.88671875" style="34" customWidth="1"/>
    <col min="5" max="22" width="8.88671875" style="34"/>
    <col min="23" max="23" width="11.88671875" style="34" customWidth="1"/>
    <col min="24" max="16384" width="8.88671875" style="34"/>
  </cols>
  <sheetData>
    <row r="2" spans="2:23" ht="15.6" x14ac:dyDescent="0.3">
      <c r="B2" s="47"/>
      <c r="C2" s="47"/>
      <c r="D2" s="47"/>
      <c r="E2" s="47"/>
      <c r="F2" s="47"/>
      <c r="G2" s="47"/>
      <c r="H2" s="47"/>
    </row>
    <row r="3" spans="2:23" ht="15.6" x14ac:dyDescent="0.3">
      <c r="B3" s="47" t="s">
        <v>46</v>
      </c>
      <c r="C3" s="47"/>
      <c r="D3" s="47"/>
      <c r="E3" s="47"/>
      <c r="F3" s="47"/>
      <c r="G3" s="47"/>
      <c r="H3" s="47"/>
    </row>
    <row r="4" spans="2:23" x14ac:dyDescent="0.3">
      <c r="E4" s="44"/>
      <c r="F4" s="44"/>
      <c r="G4" s="44"/>
      <c r="H4" s="29"/>
    </row>
    <row r="5" spans="2:23" x14ac:dyDescent="0.3">
      <c r="B5" s="48" t="s">
        <v>4</v>
      </c>
      <c r="C5" s="48"/>
      <c r="D5" s="43"/>
      <c r="E5" s="43"/>
      <c r="F5" s="43"/>
      <c r="G5" s="43"/>
      <c r="H5" s="43"/>
    </row>
    <row r="6" spans="2:23" x14ac:dyDescent="0.3">
      <c r="B6" s="48" t="s">
        <v>5</v>
      </c>
      <c r="C6" s="48"/>
      <c r="D6" s="49" t="s">
        <v>6</v>
      </c>
      <c r="E6" s="49"/>
      <c r="F6" s="49"/>
      <c r="G6" s="49"/>
      <c r="H6" s="49"/>
    </row>
    <row r="7" spans="2:23" x14ac:dyDescent="0.3">
      <c r="B7" s="48" t="s">
        <v>7</v>
      </c>
      <c r="C7" s="48"/>
      <c r="D7" s="48" t="s">
        <v>50</v>
      </c>
      <c r="E7" s="48"/>
      <c r="F7" s="44"/>
      <c r="G7" s="44"/>
      <c r="H7" s="29"/>
    </row>
    <row r="8" spans="2:23" ht="15" thickBot="1" x14ac:dyDescent="0.35">
      <c r="B8" s="48" t="s">
        <v>8</v>
      </c>
      <c r="C8" s="48"/>
      <c r="D8" s="24" t="s">
        <v>41</v>
      </c>
      <c r="E8" s="33"/>
      <c r="F8" s="33"/>
      <c r="G8" s="33"/>
      <c r="H8" s="29"/>
    </row>
    <row r="9" spans="2:23" ht="15" thickBot="1" x14ac:dyDescent="0.35">
      <c r="B9" s="48" t="s">
        <v>44</v>
      </c>
      <c r="C9" s="48"/>
      <c r="D9" s="33" t="s">
        <v>24</v>
      </c>
      <c r="E9" s="23">
        <v>14.03</v>
      </c>
      <c r="F9" s="33" t="s">
        <v>25</v>
      </c>
      <c r="G9" s="23">
        <v>31.03</v>
      </c>
      <c r="H9" s="29"/>
    </row>
    <row r="10" spans="2:23" ht="15" thickBot="1" x14ac:dyDescent="0.35">
      <c r="B10" s="48" t="s">
        <v>45</v>
      </c>
      <c r="C10" s="48"/>
      <c r="D10" s="23">
        <v>14</v>
      </c>
      <c r="E10" s="33"/>
      <c r="F10" s="44"/>
      <c r="G10" s="44"/>
      <c r="H10" s="29"/>
    </row>
    <row r="11" spans="2:23" ht="21.6" thickBot="1" x14ac:dyDescent="0.45">
      <c r="F11" s="39"/>
      <c r="G11" s="39"/>
      <c r="H11" s="39"/>
      <c r="L11" s="59" t="s">
        <v>27</v>
      </c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</row>
    <row r="12" spans="2:23" ht="28.8" customHeight="1" x14ac:dyDescent="0.3">
      <c r="B12" s="56" t="s">
        <v>2</v>
      </c>
      <c r="C12" s="56"/>
      <c r="D12" s="56"/>
      <c r="E12" s="56"/>
      <c r="F12" s="56"/>
      <c r="G12" s="56"/>
      <c r="H12" s="56"/>
      <c r="L12" s="62" t="s">
        <v>36</v>
      </c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2:23" ht="15" thickBot="1" x14ac:dyDescent="0.35">
      <c r="C13" s="3"/>
      <c r="D13" s="3"/>
      <c r="E13" s="3"/>
      <c r="F13" s="39"/>
      <c r="G13" s="39"/>
      <c r="H13" s="39"/>
    </row>
    <row r="14" spans="2:23" ht="25.8" customHeight="1" thickBot="1" x14ac:dyDescent="0.35">
      <c r="B14" s="45" t="s">
        <v>0</v>
      </c>
      <c r="C14" s="57" t="s">
        <v>14</v>
      </c>
      <c r="D14" s="57" t="s">
        <v>28</v>
      </c>
      <c r="F14" s="3"/>
      <c r="G14" s="8"/>
      <c r="H14" s="3"/>
      <c r="I14" s="29"/>
      <c r="L14" s="52" t="s">
        <v>0</v>
      </c>
      <c r="M14" s="53" t="s">
        <v>11</v>
      </c>
      <c r="N14" s="53"/>
      <c r="O14" s="53"/>
      <c r="P14" s="53"/>
      <c r="Q14" s="53"/>
      <c r="R14" s="53"/>
      <c r="S14" s="53"/>
      <c r="T14" s="54"/>
      <c r="U14" s="54" t="s">
        <v>12</v>
      </c>
      <c r="V14" s="55"/>
      <c r="W14" s="50" t="s">
        <v>23</v>
      </c>
    </row>
    <row r="15" spans="2:23" ht="48.6" customHeight="1" thickBot="1" x14ac:dyDescent="0.35">
      <c r="B15" s="45"/>
      <c r="C15" s="58"/>
      <c r="D15" s="58"/>
      <c r="F15" s="3"/>
      <c r="G15" s="37"/>
      <c r="H15" s="25"/>
      <c r="I15" s="29"/>
      <c r="L15" s="52"/>
      <c r="M15" s="31" t="s">
        <v>31</v>
      </c>
      <c r="N15" s="31" t="s">
        <v>30</v>
      </c>
      <c r="O15" s="30" t="s">
        <v>32</v>
      </c>
      <c r="P15" s="30" t="s">
        <v>33</v>
      </c>
      <c r="Q15" s="38" t="s">
        <v>34</v>
      </c>
      <c r="R15" s="30" t="s">
        <v>35</v>
      </c>
      <c r="S15" s="30" t="s">
        <v>13</v>
      </c>
      <c r="T15" s="32" t="s">
        <v>14</v>
      </c>
      <c r="U15" s="31" t="s">
        <v>29</v>
      </c>
      <c r="V15" s="31" t="s">
        <v>15</v>
      </c>
      <c r="W15" s="51"/>
    </row>
    <row r="16" spans="2:23" ht="18.600000000000001" thickBot="1" x14ac:dyDescent="0.4">
      <c r="B16" s="12" t="str">
        <f>L16</f>
        <v>Лис.21</v>
      </c>
      <c r="C16" s="13">
        <f>T16-SUM(M16:R16)</f>
        <v>5250</v>
      </c>
      <c r="D16" s="13">
        <f>U16</f>
        <v>22</v>
      </c>
      <c r="F16" s="3"/>
      <c r="G16" s="10"/>
      <c r="H16" s="3"/>
      <c r="L16" s="63" t="s">
        <v>42</v>
      </c>
      <c r="M16" s="68"/>
      <c r="N16" s="69"/>
      <c r="O16" s="21"/>
      <c r="P16" s="70">
        <v>2000</v>
      </c>
      <c r="Q16" s="21"/>
      <c r="R16" s="21"/>
      <c r="S16" s="21"/>
      <c r="T16" s="63">
        <v>7250</v>
      </c>
      <c r="U16" s="21">
        <v>22</v>
      </c>
      <c r="V16" s="21"/>
      <c r="W16" s="22"/>
    </row>
    <row r="17" spans="2:23" ht="36.6" thickBot="1" x14ac:dyDescent="0.4">
      <c r="B17" s="12" t="str">
        <f t="shared" ref="B17" si="0">L17</f>
        <v>Груд.21</v>
      </c>
      <c r="C17" s="13">
        <f>T17-SUM(M17:R17)</f>
        <v>6000</v>
      </c>
      <c r="D17" s="13">
        <f>U17</f>
        <v>22</v>
      </c>
      <c r="F17" s="3"/>
      <c r="G17" s="10"/>
      <c r="H17" s="3"/>
      <c r="L17" s="64" t="s">
        <v>43</v>
      </c>
      <c r="M17" s="71"/>
      <c r="N17" s="70">
        <v>700</v>
      </c>
      <c r="O17" s="21"/>
      <c r="P17" s="21"/>
      <c r="Q17" s="21"/>
      <c r="R17" s="21"/>
      <c r="S17" s="21"/>
      <c r="T17" s="64">
        <v>6700</v>
      </c>
      <c r="U17" s="21">
        <v>22</v>
      </c>
      <c r="V17" s="21"/>
      <c r="W17" s="22"/>
    </row>
    <row r="18" spans="2:23" x14ac:dyDescent="0.3">
      <c r="B18" s="14" t="s">
        <v>1</v>
      </c>
      <c r="C18" s="15">
        <f>SUM(C16:C17)</f>
        <v>11250</v>
      </c>
      <c r="D18" s="15">
        <f>SUM(D16:D17)</f>
        <v>44</v>
      </c>
      <c r="E18" s="3"/>
      <c r="F18" s="40"/>
      <c r="G18" s="40"/>
      <c r="H18" s="40"/>
    </row>
    <row r="19" spans="2:23" ht="15" thickBot="1" x14ac:dyDescent="0.35">
      <c r="B19" s="46" t="s">
        <v>9</v>
      </c>
      <c r="C19" s="46"/>
      <c r="D19" s="46"/>
      <c r="E19" s="46"/>
      <c r="F19" s="46"/>
      <c r="G19" s="46"/>
      <c r="H19" s="46"/>
    </row>
    <row r="20" spans="2:23" ht="15" thickBot="1" x14ac:dyDescent="0.35">
      <c r="D20" s="34" t="s">
        <v>26</v>
      </c>
      <c r="E20" s="6">
        <f>ROUND(C18/D18,2)</f>
        <v>255.68</v>
      </c>
      <c r="F20" s="29"/>
      <c r="G20" s="29"/>
      <c r="H20" s="29"/>
    </row>
    <row r="21" spans="2:23" x14ac:dyDescent="0.3">
      <c r="B21" s="43" t="s">
        <v>10</v>
      </c>
      <c r="C21" s="43"/>
      <c r="D21" s="67"/>
      <c r="E21" s="67"/>
      <c r="F21" s="67"/>
      <c r="G21" s="67"/>
      <c r="H21" s="29"/>
    </row>
    <row r="22" spans="2:23" x14ac:dyDescent="0.3">
      <c r="C22" s="3"/>
      <c r="D22" s="3"/>
      <c r="E22" s="3"/>
      <c r="F22" s="29"/>
      <c r="G22" s="29"/>
      <c r="H22" s="29"/>
    </row>
    <row r="23" spans="2:23" x14ac:dyDescent="0.3">
      <c r="B23" s="45" t="s">
        <v>16</v>
      </c>
      <c r="C23" s="45"/>
      <c r="D23" s="42" t="s">
        <v>17</v>
      </c>
      <c r="E23" s="42" t="s">
        <v>3</v>
      </c>
      <c r="F23" s="8"/>
      <c r="G23" s="8"/>
      <c r="H23" s="8"/>
    </row>
    <row r="24" spans="2:23" x14ac:dyDescent="0.3">
      <c r="B24" s="36" t="s">
        <v>18</v>
      </c>
      <c r="C24" s="36" t="s">
        <v>19</v>
      </c>
      <c r="D24" s="42"/>
      <c r="E24" s="42"/>
      <c r="F24" s="37"/>
      <c r="G24" s="37"/>
      <c r="H24" s="37"/>
    </row>
    <row r="25" spans="2:23" x14ac:dyDescent="0.3">
      <c r="B25" s="18">
        <f>E9</f>
        <v>14.03</v>
      </c>
      <c r="C25" s="18">
        <f>G9</f>
        <v>31.03</v>
      </c>
      <c r="D25" s="18" t="str">
        <f>D8</f>
        <v>Оплата ЗП за період мобілізації</v>
      </c>
      <c r="E25" s="19">
        <f>E20*D10</f>
        <v>3579.52</v>
      </c>
      <c r="F25" s="35"/>
      <c r="G25" s="35"/>
      <c r="H25" s="35"/>
    </row>
    <row r="26" spans="2:23" x14ac:dyDescent="0.3">
      <c r="B26" s="18"/>
      <c r="C26" s="18"/>
      <c r="D26" s="18"/>
      <c r="E26" s="19"/>
      <c r="F26" s="35"/>
      <c r="G26" s="35"/>
      <c r="H26" s="35"/>
    </row>
    <row r="27" spans="2:23" x14ac:dyDescent="0.3">
      <c r="B27" s="41" t="s">
        <v>1</v>
      </c>
      <c r="C27" s="41"/>
      <c r="D27" s="20"/>
      <c r="E27" s="20"/>
      <c r="F27" s="17"/>
      <c r="G27" s="17"/>
      <c r="H27" s="35"/>
    </row>
    <row r="30" spans="2:23" x14ac:dyDescent="0.3">
      <c r="B30" s="34" t="s">
        <v>20</v>
      </c>
      <c r="C30" s="34">
        <f>ROUND(E25*18%,2)</f>
        <v>644.30999999999995</v>
      </c>
    </row>
    <row r="31" spans="2:23" x14ac:dyDescent="0.3">
      <c r="B31" s="34" t="s">
        <v>21</v>
      </c>
      <c r="C31" s="34">
        <f>ROUND(E25*1.5%,2)</f>
        <v>53.69</v>
      </c>
    </row>
    <row r="32" spans="2:23" x14ac:dyDescent="0.3">
      <c r="B32" s="34" t="s">
        <v>22</v>
      </c>
      <c r="C32" s="34">
        <f>ROUND(E25*22%,2)</f>
        <v>787.49</v>
      </c>
    </row>
  </sheetData>
  <mergeCells count="33">
    <mergeCell ref="B27:C27"/>
    <mergeCell ref="U14:V14"/>
    <mergeCell ref="W14:W15"/>
    <mergeCell ref="F18:H18"/>
    <mergeCell ref="B19:H19"/>
    <mergeCell ref="B21:C21"/>
    <mergeCell ref="B23:C23"/>
    <mergeCell ref="D23:D24"/>
    <mergeCell ref="E23:E24"/>
    <mergeCell ref="F11:H11"/>
    <mergeCell ref="L11:W11"/>
    <mergeCell ref="B12:H12"/>
    <mergeCell ref="L12:W12"/>
    <mergeCell ref="F13:H13"/>
    <mergeCell ref="B14:B15"/>
    <mergeCell ref="C14:C15"/>
    <mergeCell ref="D14:D15"/>
    <mergeCell ref="L14:L15"/>
    <mergeCell ref="M14:T14"/>
    <mergeCell ref="B7:C7"/>
    <mergeCell ref="D7:E7"/>
    <mergeCell ref="F7:G7"/>
    <mergeCell ref="B8:C8"/>
    <mergeCell ref="B9:C9"/>
    <mergeCell ref="B10:C10"/>
    <mergeCell ref="F10:G10"/>
    <mergeCell ref="B2:H2"/>
    <mergeCell ref="B3:H3"/>
    <mergeCell ref="E4:G4"/>
    <mergeCell ref="B5:C5"/>
    <mergeCell ref="D5:H5"/>
    <mergeCell ref="B6:C6"/>
    <mergeCell ref="D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1C20-D857-40BA-BE6B-143EF2AB21AE}">
  <sheetPr codeName="Лист1"/>
  <dimension ref="B2:W32"/>
  <sheetViews>
    <sheetView topLeftCell="A22" workbookViewId="0">
      <selection activeCell="C30" sqref="C30:C32"/>
    </sheetView>
  </sheetViews>
  <sheetFormatPr defaultRowHeight="14.4" x14ac:dyDescent="0.3"/>
  <cols>
    <col min="3" max="3" width="17.88671875" customWidth="1"/>
    <col min="4" max="4" width="28.88671875" customWidth="1"/>
    <col min="14" max="18" width="8.88671875" style="26"/>
    <col min="23" max="23" width="11.88671875" customWidth="1"/>
  </cols>
  <sheetData>
    <row r="2" spans="2:23" ht="15.6" x14ac:dyDescent="0.3">
      <c r="B2" s="47"/>
      <c r="C2" s="47"/>
      <c r="D2" s="47"/>
      <c r="E2" s="47"/>
      <c r="F2" s="47"/>
      <c r="G2" s="47"/>
      <c r="H2" s="47"/>
    </row>
    <row r="3" spans="2:23" ht="15.6" x14ac:dyDescent="0.3">
      <c r="B3" s="47" t="s">
        <v>49</v>
      </c>
      <c r="C3" s="47"/>
      <c r="D3" s="47"/>
      <c r="E3" s="47"/>
      <c r="F3" s="47"/>
      <c r="G3" s="47"/>
      <c r="H3" s="47"/>
    </row>
    <row r="4" spans="2:23" x14ac:dyDescent="0.3">
      <c r="C4" s="1"/>
      <c r="D4" s="1"/>
      <c r="E4" s="44"/>
      <c r="F4" s="44"/>
      <c r="G4" s="44"/>
      <c r="H4" s="2"/>
    </row>
    <row r="5" spans="2:23" x14ac:dyDescent="0.3">
      <c r="B5" s="48" t="s">
        <v>4</v>
      </c>
      <c r="C5" s="48"/>
      <c r="D5" s="43"/>
      <c r="E5" s="43"/>
      <c r="F5" s="43"/>
      <c r="G5" s="43"/>
      <c r="H5" s="43"/>
    </row>
    <row r="6" spans="2:23" x14ac:dyDescent="0.3">
      <c r="B6" s="48" t="s">
        <v>5</v>
      </c>
      <c r="C6" s="48"/>
      <c r="D6" s="49" t="s">
        <v>6</v>
      </c>
      <c r="E6" s="49"/>
      <c r="F6" s="49"/>
      <c r="G6" s="49"/>
      <c r="H6" s="49"/>
    </row>
    <row r="7" spans="2:23" x14ac:dyDescent="0.3">
      <c r="B7" s="48" t="s">
        <v>7</v>
      </c>
      <c r="C7" s="48"/>
      <c r="D7" s="48" t="s">
        <v>37</v>
      </c>
      <c r="E7" s="48"/>
      <c r="F7" s="44"/>
      <c r="G7" s="44"/>
      <c r="H7" s="2"/>
    </row>
    <row r="8" spans="2:23" ht="15" thickBot="1" x14ac:dyDescent="0.35">
      <c r="B8" s="48" t="s">
        <v>8</v>
      </c>
      <c r="C8" s="48"/>
      <c r="D8" s="24" t="s">
        <v>38</v>
      </c>
      <c r="E8" s="7"/>
      <c r="F8" s="7"/>
      <c r="G8" s="7"/>
      <c r="H8" s="2"/>
    </row>
    <row r="9" spans="2:23" ht="15" thickBot="1" x14ac:dyDescent="0.35">
      <c r="B9" s="48" t="s">
        <v>47</v>
      </c>
      <c r="C9" s="48"/>
      <c r="D9" s="7" t="s">
        <v>24</v>
      </c>
      <c r="E9" s="23">
        <v>9.06</v>
      </c>
      <c r="F9" s="7" t="s">
        <v>25</v>
      </c>
      <c r="G9" s="23">
        <v>21.06</v>
      </c>
      <c r="H9" s="2"/>
    </row>
    <row r="10" spans="2:23" ht="15" thickBot="1" x14ac:dyDescent="0.35">
      <c r="B10" s="48" t="s">
        <v>48</v>
      </c>
      <c r="C10" s="48"/>
      <c r="D10" s="23">
        <v>9</v>
      </c>
      <c r="E10" s="7"/>
      <c r="F10" s="44"/>
      <c r="G10" s="44"/>
      <c r="H10" s="2"/>
    </row>
    <row r="11" spans="2:23" ht="21.6" thickBot="1" x14ac:dyDescent="0.45">
      <c r="C11" s="1"/>
      <c r="D11" s="1"/>
      <c r="E11" s="1"/>
      <c r="F11" s="39"/>
      <c r="G11" s="39"/>
      <c r="H11" s="39"/>
      <c r="L11" s="59" t="s">
        <v>27</v>
      </c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</row>
    <row r="12" spans="2:23" ht="28.8" customHeight="1" x14ac:dyDescent="0.3">
      <c r="B12" s="56" t="s">
        <v>2</v>
      </c>
      <c r="C12" s="56"/>
      <c r="D12" s="56"/>
      <c r="E12" s="56"/>
      <c r="F12" s="56"/>
      <c r="G12" s="56"/>
      <c r="H12" s="56"/>
      <c r="L12" s="62" t="s">
        <v>36</v>
      </c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</row>
    <row r="13" spans="2:23" ht="15" thickBot="1" x14ac:dyDescent="0.35">
      <c r="C13" s="3"/>
      <c r="D13" s="3"/>
      <c r="E13" s="3"/>
      <c r="F13" s="39"/>
      <c r="G13" s="39"/>
      <c r="H13" s="39"/>
    </row>
    <row r="14" spans="2:23" ht="25.8" customHeight="1" thickBot="1" x14ac:dyDescent="0.35">
      <c r="B14" s="45" t="s">
        <v>0</v>
      </c>
      <c r="C14" s="57" t="s">
        <v>14</v>
      </c>
      <c r="D14" s="57" t="s">
        <v>28</v>
      </c>
      <c r="F14" s="3"/>
      <c r="G14" s="8"/>
      <c r="H14" s="3"/>
      <c r="I14" s="2"/>
      <c r="L14" s="52" t="s">
        <v>0</v>
      </c>
      <c r="M14" s="53" t="s">
        <v>11</v>
      </c>
      <c r="N14" s="53"/>
      <c r="O14" s="53"/>
      <c r="P14" s="53"/>
      <c r="Q14" s="53"/>
      <c r="R14" s="53"/>
      <c r="S14" s="53"/>
      <c r="T14" s="54"/>
      <c r="U14" s="54" t="s">
        <v>12</v>
      </c>
      <c r="V14" s="55"/>
      <c r="W14" s="50" t="s">
        <v>23</v>
      </c>
    </row>
    <row r="15" spans="2:23" ht="48.6" customHeight="1" thickBot="1" x14ac:dyDescent="0.35">
      <c r="B15" s="45"/>
      <c r="C15" s="58"/>
      <c r="D15" s="58"/>
      <c r="F15" s="3"/>
      <c r="G15" s="9"/>
      <c r="H15" s="25"/>
      <c r="I15" s="2"/>
      <c r="L15" s="52"/>
      <c r="M15" s="28" t="s">
        <v>31</v>
      </c>
      <c r="N15" s="28" t="s">
        <v>30</v>
      </c>
      <c r="O15" s="27" t="s">
        <v>32</v>
      </c>
      <c r="P15" s="27" t="s">
        <v>33</v>
      </c>
      <c r="Q15" s="38" t="s">
        <v>34</v>
      </c>
      <c r="R15" s="27" t="s">
        <v>35</v>
      </c>
      <c r="S15" s="27" t="s">
        <v>13</v>
      </c>
      <c r="T15" s="5" t="s">
        <v>14</v>
      </c>
      <c r="U15" s="4" t="s">
        <v>29</v>
      </c>
      <c r="V15" s="4" t="s">
        <v>15</v>
      </c>
      <c r="W15" s="51"/>
    </row>
    <row r="16" spans="2:23" ht="18.600000000000001" thickBot="1" x14ac:dyDescent="0.35">
      <c r="B16" s="12" t="str">
        <f>L16</f>
        <v>Кві.22</v>
      </c>
      <c r="C16" s="13">
        <f>T16-SUM(M16:R16)</f>
        <v>7000</v>
      </c>
      <c r="D16" s="13">
        <f>U16</f>
        <v>21</v>
      </c>
      <c r="F16" s="3"/>
      <c r="G16" s="10"/>
      <c r="H16" s="3"/>
      <c r="L16" s="63" t="s">
        <v>39</v>
      </c>
      <c r="M16" s="63">
        <v>1500</v>
      </c>
      <c r="N16" s="65"/>
      <c r="O16" s="21"/>
      <c r="P16" s="21"/>
      <c r="Q16" s="21"/>
      <c r="R16" s="21"/>
      <c r="S16" s="21"/>
      <c r="T16" s="63">
        <v>8500</v>
      </c>
      <c r="U16" s="21">
        <v>21</v>
      </c>
      <c r="V16" s="21"/>
      <c r="W16" s="22"/>
    </row>
    <row r="17" spans="2:23" ht="36.6" thickBot="1" x14ac:dyDescent="0.35">
      <c r="B17" s="12" t="str">
        <f t="shared" ref="B17" si="0">L17</f>
        <v>Трав.22</v>
      </c>
      <c r="C17" s="13">
        <f>T17-SUM(M17:R17)</f>
        <v>9500</v>
      </c>
      <c r="D17" s="13">
        <f>U17</f>
        <v>22</v>
      </c>
      <c r="F17" s="3"/>
      <c r="G17" s="10"/>
      <c r="H17" s="3"/>
      <c r="L17" s="64" t="s">
        <v>40</v>
      </c>
      <c r="M17" s="66"/>
      <c r="N17" s="66">
        <v>500</v>
      </c>
      <c r="O17" s="21"/>
      <c r="P17" s="21"/>
      <c r="Q17" s="21"/>
      <c r="R17" s="21"/>
      <c r="S17" s="21"/>
      <c r="T17" s="64">
        <v>10000</v>
      </c>
      <c r="U17" s="21">
        <v>22</v>
      </c>
      <c r="V17" s="21"/>
      <c r="W17" s="22"/>
    </row>
    <row r="18" spans="2:23" x14ac:dyDescent="0.3">
      <c r="B18" s="14" t="s">
        <v>1</v>
      </c>
      <c r="C18" s="15">
        <f>SUM(C16:C17)</f>
        <v>16500</v>
      </c>
      <c r="D18" s="15">
        <f>SUM(D16:D17)</f>
        <v>43</v>
      </c>
      <c r="E18" s="3"/>
      <c r="F18" s="40"/>
      <c r="G18" s="40"/>
      <c r="H18" s="40"/>
    </row>
    <row r="19" spans="2:23" ht="15" thickBot="1" x14ac:dyDescent="0.35">
      <c r="B19" s="46" t="s">
        <v>9</v>
      </c>
      <c r="C19" s="46"/>
      <c r="D19" s="46"/>
      <c r="E19" s="46"/>
      <c r="F19" s="46"/>
      <c r="G19" s="46"/>
      <c r="H19" s="46"/>
    </row>
    <row r="20" spans="2:23" ht="15" thickBot="1" x14ac:dyDescent="0.35">
      <c r="C20" s="1"/>
      <c r="D20" s="1" t="s">
        <v>26</v>
      </c>
      <c r="E20" s="6">
        <f>ROUND(C18/D18,2)</f>
        <v>383.72</v>
      </c>
      <c r="F20" s="29"/>
      <c r="G20" s="29"/>
      <c r="H20" s="29"/>
    </row>
    <row r="21" spans="2:23" x14ac:dyDescent="0.3">
      <c r="B21" s="43" t="s">
        <v>10</v>
      </c>
      <c r="C21" s="43"/>
      <c r="D21" s="67"/>
      <c r="E21" s="67"/>
      <c r="F21" s="67"/>
      <c r="G21" s="67"/>
      <c r="H21" s="2"/>
    </row>
    <row r="22" spans="2:23" x14ac:dyDescent="0.3">
      <c r="C22" s="3"/>
      <c r="D22" s="3"/>
      <c r="E22" s="3"/>
      <c r="F22" s="29"/>
      <c r="G22" s="29"/>
      <c r="H22" s="29"/>
    </row>
    <row r="23" spans="2:23" x14ac:dyDescent="0.3">
      <c r="B23" s="45" t="s">
        <v>16</v>
      </c>
      <c r="C23" s="45"/>
      <c r="D23" s="42" t="s">
        <v>17</v>
      </c>
      <c r="E23" s="42" t="s">
        <v>3</v>
      </c>
      <c r="F23" s="8"/>
      <c r="G23" s="8"/>
      <c r="H23" s="8"/>
    </row>
    <row r="24" spans="2:23" x14ac:dyDescent="0.3">
      <c r="B24" s="11" t="s">
        <v>18</v>
      </c>
      <c r="C24" s="11" t="s">
        <v>19</v>
      </c>
      <c r="D24" s="42"/>
      <c r="E24" s="42"/>
      <c r="F24" s="9"/>
      <c r="G24" s="9"/>
      <c r="H24" s="9"/>
    </row>
    <row r="25" spans="2:23" x14ac:dyDescent="0.3">
      <c r="B25" s="18">
        <f>E9</f>
        <v>9.06</v>
      </c>
      <c r="C25" s="18">
        <f>G9</f>
        <v>21.06</v>
      </c>
      <c r="D25" s="18" t="str">
        <f>D8</f>
        <v>Оплата ЗП за період відрядження</v>
      </c>
      <c r="E25" s="19">
        <f>E20*D10</f>
        <v>3453.4800000000005</v>
      </c>
      <c r="F25" s="16"/>
      <c r="G25" s="16"/>
      <c r="H25" s="16"/>
    </row>
    <row r="26" spans="2:23" x14ac:dyDescent="0.3">
      <c r="B26" s="18"/>
      <c r="C26" s="18"/>
      <c r="D26" s="18"/>
      <c r="E26" s="19"/>
      <c r="F26" s="16"/>
      <c r="G26" s="16"/>
      <c r="H26" s="16"/>
    </row>
    <row r="27" spans="2:23" x14ac:dyDescent="0.3">
      <c r="B27" s="41" t="s">
        <v>1</v>
      </c>
      <c r="C27" s="41"/>
      <c r="D27" s="20"/>
      <c r="E27" s="20"/>
      <c r="F27" s="17"/>
      <c r="G27" s="17"/>
      <c r="H27" s="16"/>
    </row>
    <row r="30" spans="2:23" x14ac:dyDescent="0.3">
      <c r="B30" t="s">
        <v>20</v>
      </c>
      <c r="C30">
        <f>ROUND(E25*18%,2)</f>
        <v>621.63</v>
      </c>
    </row>
    <row r="31" spans="2:23" x14ac:dyDescent="0.3">
      <c r="B31" t="s">
        <v>21</v>
      </c>
      <c r="C31">
        <f>ROUND(E25*1.5%,2)</f>
        <v>51.8</v>
      </c>
    </row>
    <row r="32" spans="2:23" x14ac:dyDescent="0.3">
      <c r="B32" t="s">
        <v>22</v>
      </c>
      <c r="C32">
        <f>ROUND(E25*22%,2)</f>
        <v>759.77</v>
      </c>
    </row>
  </sheetData>
  <mergeCells count="33">
    <mergeCell ref="B14:B15"/>
    <mergeCell ref="F11:H11"/>
    <mergeCell ref="W14:W15"/>
    <mergeCell ref="L14:L15"/>
    <mergeCell ref="M14:T14"/>
    <mergeCell ref="U14:V14"/>
    <mergeCell ref="B12:H12"/>
    <mergeCell ref="D14:D15"/>
    <mergeCell ref="C14:C15"/>
    <mergeCell ref="L11:W11"/>
    <mergeCell ref="L12:W12"/>
    <mergeCell ref="B8:C8"/>
    <mergeCell ref="B9:C9"/>
    <mergeCell ref="B10:C10"/>
    <mergeCell ref="F10:G10"/>
    <mergeCell ref="F13:H13"/>
    <mergeCell ref="B2:H2"/>
    <mergeCell ref="B3:H3"/>
    <mergeCell ref="E4:G4"/>
    <mergeCell ref="B7:C7"/>
    <mergeCell ref="D7:E7"/>
    <mergeCell ref="F7:G7"/>
    <mergeCell ref="B5:C5"/>
    <mergeCell ref="D5:H5"/>
    <mergeCell ref="B6:C6"/>
    <mergeCell ref="D6:H6"/>
    <mergeCell ref="F18:H18"/>
    <mergeCell ref="B27:C27"/>
    <mergeCell ref="D23:D24"/>
    <mergeCell ref="B21:C21"/>
    <mergeCell ref="B23:C23"/>
    <mergeCell ref="E23:E24"/>
    <mergeCell ref="B19:H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Мобілізація</vt:lpstr>
      <vt:lpstr>відрядні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2022-04-12T12:17:16Z</dcterms:created>
  <dcterms:modified xsi:type="dcterms:W3CDTF">2022-06-04T19:26:40Z</dcterms:modified>
</cp:coreProperties>
</file>